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2"/>
  </bookViews>
  <sheets>
    <sheet name="січ(тимч.)" sheetId="1" r:id="rId1"/>
    <sheet name="лютий(тимч.)" sheetId="2" r:id="rId2"/>
    <sheet name="лютий" sheetId="3" r:id="rId3"/>
  </sheets>
  <definedNames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<sst xmlns="http://schemas.openxmlformats.org/spreadsheetml/2006/main" count="312" uniqueCount="55">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</sst>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5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88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88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88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88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88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88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88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88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88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88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88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88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88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88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88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88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88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88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88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88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88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90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90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90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88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56" sqref="M5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1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13.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262020.59999999998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5">
        <f>AG10+AG15+AG24+AG33+AG47+AG52+AG54+AG61+AG62+AG71+AG72+AG76+AG88+AG81+AG83+AG82+AG69+AG89+AG91+AG90+AG70+AG40+AG92</f>
        <v>191574.4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88">
        <f>B10+C10-AF10</f>
        <v>13106.999999999998</v>
      </c>
      <c r="AI10" s="6"/>
    </row>
    <row r="11" spans="1:35" ht="15.75">
      <c r="A11" s="3" t="s">
        <v>5</v>
      </c>
      <c r="B11" s="22">
        <v>18725.4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88">
        <f>B11+C11-AF11</f>
        <v>11384.400000000003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647</v>
      </c>
      <c r="AH12">
        <v>647</v>
      </c>
      <c r="AI12" s="6">
        <f aca="true" t="shared" si="2" ref="AI12:AI23">B12-AF12-AH12</f>
        <v>0</v>
      </c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H13">
        <v>0</v>
      </c>
      <c r="AI13" s="6">
        <f t="shared" si="2"/>
        <v>0</v>
      </c>
    </row>
    <row r="14" spans="1:35" ht="15.75">
      <c r="A14" s="3" t="s">
        <v>23</v>
      </c>
      <c r="B14" s="22">
        <f aca="true" t="shared" si="3" ref="B14:Y14">B10-B11-B12-B13</f>
        <v>1419.4999999999986</v>
      </c>
      <c r="C14" s="22">
        <v>468.49999999999886</v>
      </c>
      <c r="D14" s="67">
        <f t="shared" si="3"/>
        <v>0</v>
      </c>
      <c r="E14" s="67">
        <f t="shared" si="3"/>
        <v>33.400000000000006</v>
      </c>
      <c r="F14" s="67">
        <f t="shared" si="3"/>
        <v>32.400000000000006</v>
      </c>
      <c r="G14" s="67">
        <f t="shared" si="3"/>
        <v>29.200000000000003</v>
      </c>
      <c r="H14" s="67">
        <f t="shared" si="3"/>
        <v>155.29999999999998</v>
      </c>
      <c r="I14" s="67">
        <f t="shared" si="3"/>
        <v>3.7</v>
      </c>
      <c r="J14" s="67">
        <f t="shared" si="3"/>
        <v>12.600000000000023</v>
      </c>
      <c r="K14" s="67">
        <f t="shared" si="3"/>
        <v>2</v>
      </c>
      <c r="L14" s="67">
        <f t="shared" si="3"/>
        <v>16.699999999999818</v>
      </c>
      <c r="M14" s="88">
        <f t="shared" si="3"/>
        <v>70.70000000000005</v>
      </c>
      <c r="N14" s="67">
        <f t="shared" si="3"/>
        <v>5.1</v>
      </c>
      <c r="O14" s="67">
        <f t="shared" si="3"/>
        <v>0</v>
      </c>
      <c r="P14" s="67">
        <f t="shared" si="3"/>
        <v>0</v>
      </c>
      <c r="Q14" s="67">
        <f t="shared" si="3"/>
        <v>0</v>
      </c>
      <c r="R14" s="67">
        <f t="shared" si="3"/>
        <v>0</v>
      </c>
      <c r="S14" s="67">
        <f t="shared" si="3"/>
        <v>0</v>
      </c>
      <c r="T14" s="67">
        <f t="shared" si="3"/>
        <v>0</v>
      </c>
      <c r="U14" s="67">
        <f t="shared" si="3"/>
        <v>0</v>
      </c>
      <c r="V14" s="67">
        <f t="shared" si="3"/>
        <v>0</v>
      </c>
      <c r="W14" s="67">
        <f t="shared" si="3"/>
        <v>0</v>
      </c>
      <c r="X14" s="67">
        <f t="shared" si="3"/>
        <v>0</v>
      </c>
      <c r="Y14" s="67">
        <f t="shared" si="3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88">
        <f>AG10-AG11-AG12-AG13</f>
        <v>1075.599999999995</v>
      </c>
      <c r="AI14" s="6">
        <f t="shared" si="2"/>
        <v>1058.3999999999987</v>
      </c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88">
        <f aca="true" t="shared" si="4" ref="AG15:AG31">B15+C15-AF15</f>
        <v>75894.5</v>
      </c>
      <c r="AI15" s="6">
        <f t="shared" si="2"/>
        <v>75606.3</v>
      </c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4"/>
        <v>24587.699999999993</v>
      </c>
      <c r="AH16" s="57"/>
      <c r="AI16" s="6">
        <f t="shared" si="2"/>
        <v>12235.899999999998</v>
      </c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4"/>
        <v>34551.8</v>
      </c>
      <c r="AH17" s="6"/>
      <c r="AI17" s="6">
        <f t="shared" si="2"/>
        <v>34263.600000000006</v>
      </c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4"/>
        <v>0</v>
      </c>
      <c r="AI18" s="6">
        <f t="shared" si="2"/>
        <v>0</v>
      </c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88">
        <f t="shared" si="4"/>
        <v>5323.4</v>
      </c>
      <c r="AI19" s="6">
        <f t="shared" si="2"/>
        <v>5323.299999999999</v>
      </c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88">
        <f t="shared" si="4"/>
        <v>30835</v>
      </c>
      <c r="AI20" s="6">
        <f t="shared" si="2"/>
        <v>30835</v>
      </c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88">
        <f t="shared" si="4"/>
        <v>1036.9</v>
      </c>
      <c r="AI21" s="6">
        <f t="shared" si="2"/>
        <v>1036.9</v>
      </c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4"/>
        <v>0</v>
      </c>
      <c r="AH22">
        <v>1036.8999999999999</v>
      </c>
      <c r="AI22" s="6">
        <f t="shared" si="2"/>
        <v>-1036.8999999999999</v>
      </c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5" ref="D23:AD23">D15-D17-D18-D19-D20-D21-D22</f>
        <v>0</v>
      </c>
      <c r="E23" s="67">
        <f t="shared" si="5"/>
        <v>0</v>
      </c>
      <c r="F23" s="67">
        <f t="shared" si="5"/>
        <v>204.29999999999998</v>
      </c>
      <c r="G23" s="67">
        <f t="shared" si="5"/>
        <v>0</v>
      </c>
      <c r="H23" s="67">
        <f t="shared" si="5"/>
        <v>3.6000000000001364</v>
      </c>
      <c r="I23" s="67">
        <f t="shared" si="5"/>
        <v>0.29999999999998295</v>
      </c>
      <c r="J23" s="67">
        <f t="shared" si="5"/>
        <v>0.9000000000000341</v>
      </c>
      <c r="K23" s="67">
        <f t="shared" si="5"/>
        <v>0</v>
      </c>
      <c r="L23" s="67">
        <f t="shared" si="5"/>
        <v>-2.8990143619012088E-12</v>
      </c>
      <c r="M23" s="88">
        <f t="shared" si="5"/>
        <v>0.10000000000002274</v>
      </c>
      <c r="N23" s="67">
        <f t="shared" si="5"/>
        <v>11</v>
      </c>
      <c r="O23" s="67">
        <f t="shared" si="5"/>
        <v>0</v>
      </c>
      <c r="P23" s="67">
        <f t="shared" si="5"/>
        <v>0</v>
      </c>
      <c r="Q23" s="67">
        <f t="shared" si="5"/>
        <v>0</v>
      </c>
      <c r="R23" s="67">
        <f t="shared" si="5"/>
        <v>0</v>
      </c>
      <c r="S23" s="67">
        <f t="shared" si="5"/>
        <v>0</v>
      </c>
      <c r="T23" s="67">
        <f t="shared" si="5"/>
        <v>0</v>
      </c>
      <c r="U23" s="67">
        <f t="shared" si="5"/>
        <v>0</v>
      </c>
      <c r="V23" s="67">
        <f t="shared" si="5"/>
        <v>0</v>
      </c>
      <c r="W23" s="67">
        <f t="shared" si="5"/>
        <v>0</v>
      </c>
      <c r="X23" s="67">
        <f t="shared" si="5"/>
        <v>0</v>
      </c>
      <c r="Y23" s="67">
        <f t="shared" si="5"/>
        <v>0</v>
      </c>
      <c r="Z23" s="67">
        <f t="shared" si="5"/>
        <v>0</v>
      </c>
      <c r="AA23" s="67">
        <f t="shared" si="5"/>
        <v>0</v>
      </c>
      <c r="AB23" s="67">
        <f t="shared" si="5"/>
        <v>0</v>
      </c>
      <c r="AC23" s="67">
        <f t="shared" si="5"/>
        <v>0</v>
      </c>
      <c r="AD23" s="67">
        <f t="shared" si="5"/>
        <v>0</v>
      </c>
      <c r="AE23" s="67"/>
      <c r="AF23" s="71">
        <f t="shared" si="1"/>
        <v>220.19999999999726</v>
      </c>
      <c r="AG23" s="88">
        <f t="shared" si="4"/>
        <v>4361.8000000000075</v>
      </c>
      <c r="AI23" s="6">
        <f t="shared" si="2"/>
        <v>4147.500000000002</v>
      </c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88">
        <f t="shared" si="4"/>
        <v>23861.9</v>
      </c>
      <c r="AH24">
        <v>23861.9</v>
      </c>
      <c r="AI24" s="6">
        <f>B24-AF24-AH24</f>
        <v>0</v>
      </c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4"/>
        <v>6143.200000000001</v>
      </c>
      <c r="AH25" s="57">
        <v>6143.199999999993</v>
      </c>
      <c r="AI25" s="6">
        <f aca="true" t="shared" si="6" ref="AI25:AI88">B25-AF25-AH25</f>
        <v>7.275957614183426E-12</v>
      </c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4"/>
        <v>0</v>
      </c>
      <c r="AH26" s="6">
        <v>0</v>
      </c>
      <c r="AI26" s="6">
        <f t="shared" si="6"/>
        <v>0</v>
      </c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4"/>
        <v>0</v>
      </c>
      <c r="AH27">
        <v>0</v>
      </c>
      <c r="AI27" s="6">
        <f t="shared" si="6"/>
        <v>0</v>
      </c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4"/>
        <v>0</v>
      </c>
      <c r="AH28">
        <v>0</v>
      </c>
      <c r="AI28" s="6">
        <f t="shared" si="6"/>
        <v>0</v>
      </c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4"/>
        <v>0</v>
      </c>
      <c r="AH29">
        <v>0</v>
      </c>
      <c r="AI29" s="6">
        <f t="shared" si="6"/>
        <v>0</v>
      </c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4"/>
        <v>90.9</v>
      </c>
      <c r="AH30">
        <v>90.9</v>
      </c>
      <c r="AI30" s="6">
        <f t="shared" si="6"/>
        <v>0</v>
      </c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4"/>
        <v>0</v>
      </c>
      <c r="AH31">
        <v>23771</v>
      </c>
      <c r="AI31" s="6">
        <f t="shared" si="6"/>
        <v>-23771</v>
      </c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7" ref="D32:AD32">D24-D26-D27-D28-D29-D30-D31</f>
        <v>0</v>
      </c>
      <c r="E32" s="67">
        <f t="shared" si="7"/>
        <v>0</v>
      </c>
      <c r="F32" s="67">
        <f t="shared" si="7"/>
        <v>0</v>
      </c>
      <c r="G32" s="67">
        <f t="shared" si="7"/>
        <v>0</v>
      </c>
      <c r="H32" s="67">
        <f t="shared" si="7"/>
        <v>871.5999999999999</v>
      </c>
      <c r="I32" s="67">
        <f t="shared" si="7"/>
        <v>0</v>
      </c>
      <c r="J32" s="67">
        <f t="shared" si="7"/>
        <v>0</v>
      </c>
      <c r="K32" s="67">
        <f t="shared" si="7"/>
        <v>0</v>
      </c>
      <c r="L32" s="67">
        <f t="shared" si="7"/>
        <v>0</v>
      </c>
      <c r="M32" s="88">
        <f t="shared" si="7"/>
        <v>9964.9</v>
      </c>
      <c r="N32" s="67">
        <f t="shared" si="7"/>
        <v>4460.9</v>
      </c>
      <c r="O32" s="67">
        <f t="shared" si="7"/>
        <v>0</v>
      </c>
      <c r="P32" s="67">
        <f t="shared" si="7"/>
        <v>0</v>
      </c>
      <c r="Q32" s="67">
        <f t="shared" si="7"/>
        <v>0</v>
      </c>
      <c r="R32" s="67">
        <f t="shared" si="7"/>
        <v>0</v>
      </c>
      <c r="S32" s="67">
        <f t="shared" si="7"/>
        <v>0</v>
      </c>
      <c r="T32" s="67">
        <f t="shared" si="7"/>
        <v>0</v>
      </c>
      <c r="U32" s="67">
        <f t="shared" si="7"/>
        <v>0</v>
      </c>
      <c r="V32" s="67">
        <f t="shared" si="7"/>
        <v>0</v>
      </c>
      <c r="W32" s="67">
        <f t="shared" si="7"/>
        <v>0</v>
      </c>
      <c r="X32" s="67">
        <f t="shared" si="7"/>
        <v>0</v>
      </c>
      <c r="Y32" s="67">
        <f t="shared" si="7"/>
        <v>0</v>
      </c>
      <c r="Z32" s="67">
        <f t="shared" si="7"/>
        <v>0</v>
      </c>
      <c r="AA32" s="67">
        <f t="shared" si="7"/>
        <v>0</v>
      </c>
      <c r="AB32" s="67">
        <f t="shared" si="7"/>
        <v>0</v>
      </c>
      <c r="AC32" s="67">
        <f t="shared" si="7"/>
        <v>0</v>
      </c>
      <c r="AD32" s="67">
        <f t="shared" si="7"/>
        <v>0</v>
      </c>
      <c r="AE32" s="67"/>
      <c r="AF32" s="71">
        <f t="shared" si="1"/>
        <v>15297.4</v>
      </c>
      <c r="AG32" s="88">
        <f>AG24-AG30</f>
        <v>23771</v>
      </c>
      <c r="AI32" s="6">
        <f t="shared" si="6"/>
        <v>23771</v>
      </c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88">
        <f aca="true" t="shared" si="8" ref="AG33:AG38">B33+C33-AF33</f>
        <v>417.40000000000003</v>
      </c>
      <c r="AH33">
        <v>417.4</v>
      </c>
      <c r="AI33" s="6">
        <f t="shared" si="6"/>
        <v>-85</v>
      </c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8"/>
        <v>204.49999999999997</v>
      </c>
      <c r="AH34">
        <v>204.5</v>
      </c>
      <c r="AI34" s="6">
        <f t="shared" si="6"/>
        <v>-1.0000000000000284</v>
      </c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8"/>
        <v>0</v>
      </c>
      <c r="AH35">
        <v>0</v>
      </c>
      <c r="AI35" s="6">
        <f t="shared" si="6"/>
        <v>0</v>
      </c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88">
        <f t="shared" si="8"/>
        <v>161.1</v>
      </c>
      <c r="AH36">
        <v>161.1</v>
      </c>
      <c r="AI36" s="6">
        <f t="shared" si="6"/>
        <v>-64.99999999999999</v>
      </c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8"/>
        <v>0</v>
      </c>
      <c r="AH37">
        <v>0</v>
      </c>
      <c r="AI37" s="6">
        <f t="shared" si="6"/>
        <v>0</v>
      </c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8"/>
        <v>0</v>
      </c>
      <c r="AI38" s="6">
        <f t="shared" si="6"/>
        <v>0</v>
      </c>
    </row>
    <row r="39" spans="1:35" ht="15.75">
      <c r="A39" s="3" t="s">
        <v>23</v>
      </c>
      <c r="B39" s="22">
        <f aca="true" t="shared" si="9" ref="B39:AD39">B33-B34-B36-B38-B37-B35</f>
        <v>34.60000000000001</v>
      </c>
      <c r="C39" s="22">
        <v>322.5</v>
      </c>
      <c r="D39" s="67">
        <f t="shared" si="9"/>
        <v>0</v>
      </c>
      <c r="E39" s="67">
        <f t="shared" si="9"/>
        <v>0</v>
      </c>
      <c r="F39" s="67">
        <f t="shared" si="9"/>
        <v>0</v>
      </c>
      <c r="G39" s="67">
        <f t="shared" si="9"/>
        <v>0.3</v>
      </c>
      <c r="H39" s="67">
        <f t="shared" si="9"/>
        <v>0</v>
      </c>
      <c r="I39" s="67">
        <f t="shared" si="9"/>
        <v>0</v>
      </c>
      <c r="J39" s="67">
        <f t="shared" si="9"/>
        <v>0</v>
      </c>
      <c r="K39" s="67">
        <f t="shared" si="9"/>
        <v>0</v>
      </c>
      <c r="L39" s="67">
        <f t="shared" si="9"/>
        <v>1.5000000000000018</v>
      </c>
      <c r="M39" s="88">
        <f t="shared" si="9"/>
        <v>0</v>
      </c>
      <c r="N39" s="67">
        <f t="shared" si="9"/>
        <v>0</v>
      </c>
      <c r="O39" s="67">
        <f t="shared" si="9"/>
        <v>0</v>
      </c>
      <c r="P39" s="67">
        <f t="shared" si="9"/>
        <v>0</v>
      </c>
      <c r="Q39" s="67">
        <f t="shared" si="9"/>
        <v>0</v>
      </c>
      <c r="R39" s="67">
        <f t="shared" si="9"/>
        <v>0</v>
      </c>
      <c r="S39" s="67">
        <f t="shared" si="9"/>
        <v>0</v>
      </c>
      <c r="T39" s="67">
        <f t="shared" si="9"/>
        <v>0</v>
      </c>
      <c r="U39" s="67">
        <f t="shared" si="9"/>
        <v>0</v>
      </c>
      <c r="V39" s="67">
        <f t="shared" si="9"/>
        <v>0</v>
      </c>
      <c r="W39" s="67">
        <f t="shared" si="9"/>
        <v>0</v>
      </c>
      <c r="X39" s="67">
        <f t="shared" si="9"/>
        <v>0</v>
      </c>
      <c r="Y39" s="67">
        <f t="shared" si="9"/>
        <v>0</v>
      </c>
      <c r="Z39" s="67">
        <f t="shared" si="9"/>
        <v>0</v>
      </c>
      <c r="AA39" s="67">
        <f t="shared" si="9"/>
        <v>0</v>
      </c>
      <c r="AB39" s="67">
        <f t="shared" si="9"/>
        <v>0</v>
      </c>
      <c r="AC39" s="67">
        <f t="shared" si="9"/>
        <v>0</v>
      </c>
      <c r="AD39" s="67">
        <f t="shared" si="9"/>
        <v>0</v>
      </c>
      <c r="AE39" s="67"/>
      <c r="AF39" s="71">
        <f t="shared" si="1"/>
        <v>1.8000000000000018</v>
      </c>
      <c r="AG39" s="88">
        <f>AG33-AG34-AG36-AG38-AG35-AG37</f>
        <v>51.80000000000007</v>
      </c>
      <c r="AI39" s="6">
        <f t="shared" si="6"/>
        <v>32.800000000000004</v>
      </c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10" ref="AG40:AG45">B40+C40-AF40</f>
        <v>969.9999999999999</v>
      </c>
      <c r="AI40" s="6">
        <f t="shared" si="6"/>
        <v>969.9</v>
      </c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10"/>
        <v>782.9999999999999</v>
      </c>
      <c r="AH41" s="6"/>
      <c r="AI41" s="6">
        <f t="shared" si="6"/>
        <v>782.9</v>
      </c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10"/>
        <v>0</v>
      </c>
      <c r="AI42" s="6">
        <f t="shared" si="6"/>
        <v>0</v>
      </c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10"/>
        <v>2.5</v>
      </c>
      <c r="AI43" s="6">
        <f t="shared" si="6"/>
        <v>2.5</v>
      </c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10"/>
        <v>152.9</v>
      </c>
      <c r="AI44" s="6">
        <f t="shared" si="6"/>
        <v>152.9</v>
      </c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10"/>
        <v>0</v>
      </c>
      <c r="AI45" s="6">
        <f t="shared" si="6"/>
        <v>0</v>
      </c>
    </row>
    <row r="46" spans="1:35" ht="15.75">
      <c r="A46" s="3" t="s">
        <v>23</v>
      </c>
      <c r="B46" s="22">
        <f aca="true" t="shared" si="11" ref="B46:AD46">B40-B41-B42-B43-B44-B45</f>
        <v>32.10000000000002</v>
      </c>
      <c r="C46" s="22">
        <v>5.3000000000001535</v>
      </c>
      <c r="D46" s="67">
        <f t="shared" si="11"/>
        <v>0</v>
      </c>
      <c r="E46" s="67">
        <f t="shared" si="11"/>
        <v>0</v>
      </c>
      <c r="F46" s="67">
        <f t="shared" si="11"/>
        <v>0</v>
      </c>
      <c r="G46" s="67">
        <f t="shared" si="11"/>
        <v>0</v>
      </c>
      <c r="H46" s="67">
        <f t="shared" si="11"/>
        <v>0</v>
      </c>
      <c r="I46" s="67">
        <f t="shared" si="11"/>
        <v>0</v>
      </c>
      <c r="J46" s="67">
        <f t="shared" si="11"/>
        <v>0</v>
      </c>
      <c r="K46" s="67">
        <f t="shared" si="11"/>
        <v>0</v>
      </c>
      <c r="L46" s="67">
        <f t="shared" si="11"/>
        <v>0.400000000000027</v>
      </c>
      <c r="M46" s="88">
        <f t="shared" si="11"/>
        <v>0</v>
      </c>
      <c r="N46" s="67">
        <f t="shared" si="11"/>
        <v>0.1</v>
      </c>
      <c r="O46" s="67">
        <f t="shared" si="11"/>
        <v>0</v>
      </c>
      <c r="P46" s="67">
        <f t="shared" si="11"/>
        <v>0</v>
      </c>
      <c r="Q46" s="67">
        <f t="shared" si="11"/>
        <v>0</v>
      </c>
      <c r="R46" s="67">
        <f t="shared" si="11"/>
        <v>0</v>
      </c>
      <c r="S46" s="67">
        <f t="shared" si="11"/>
        <v>0</v>
      </c>
      <c r="T46" s="67">
        <f t="shared" si="11"/>
        <v>0</v>
      </c>
      <c r="U46" s="67">
        <f t="shared" si="11"/>
        <v>0</v>
      </c>
      <c r="V46" s="67">
        <f t="shared" si="11"/>
        <v>0</v>
      </c>
      <c r="W46" s="67">
        <f t="shared" si="11"/>
        <v>0</v>
      </c>
      <c r="X46" s="67">
        <f t="shared" si="11"/>
        <v>0</v>
      </c>
      <c r="Y46" s="67">
        <f t="shared" si="11"/>
        <v>0</v>
      </c>
      <c r="Z46" s="67">
        <f t="shared" si="11"/>
        <v>0</v>
      </c>
      <c r="AA46" s="67">
        <f t="shared" si="11"/>
        <v>0</v>
      </c>
      <c r="AB46" s="67">
        <f t="shared" si="11"/>
        <v>0</v>
      </c>
      <c r="AC46" s="67">
        <f t="shared" si="11"/>
        <v>0</v>
      </c>
      <c r="AD46" s="67">
        <f t="shared" si="11"/>
        <v>0</v>
      </c>
      <c r="AE46" s="67"/>
      <c r="AF46" s="71">
        <f t="shared" si="1"/>
        <v>0.500000000000027</v>
      </c>
      <c r="AG46" s="88">
        <f>AG40-AG41-AG42-AG43-AG44-AG45</f>
        <v>31.599999999999994</v>
      </c>
      <c r="AI46" s="6">
        <f t="shared" si="6"/>
        <v>31.599999999999994</v>
      </c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88">
        <f>B47+C47-AF47</f>
        <v>5089.699999999999</v>
      </c>
      <c r="AH47">
        <v>5089.700000000001</v>
      </c>
      <c r="AI47" s="6">
        <f t="shared" si="6"/>
        <v>0</v>
      </c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  <c r="AH48">
        <v>0</v>
      </c>
      <c r="AI48" s="6">
        <f t="shared" si="6"/>
        <v>0</v>
      </c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88">
        <f>B49+C49-AF49</f>
        <v>3948.9999999999995</v>
      </c>
      <c r="AH49">
        <v>3948.999999999999</v>
      </c>
      <c r="AI49" s="6">
        <f t="shared" si="6"/>
        <v>0</v>
      </c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>
        <f t="shared" si="6"/>
        <v>0</v>
      </c>
    </row>
    <row r="51" spans="1:35" ht="15.75">
      <c r="A51" s="48" t="s">
        <v>23</v>
      </c>
      <c r="B51" s="22">
        <f aca="true" t="shared" si="12" ref="B51:AD51">B47-B48-B49</f>
        <v>1181</v>
      </c>
      <c r="C51" s="22">
        <v>101.40000000000055</v>
      </c>
      <c r="D51" s="67">
        <f t="shared" si="12"/>
        <v>0</v>
      </c>
      <c r="E51" s="67">
        <f t="shared" si="12"/>
        <v>10.2</v>
      </c>
      <c r="F51" s="67">
        <f t="shared" si="12"/>
        <v>0</v>
      </c>
      <c r="G51" s="67">
        <f t="shared" si="12"/>
        <v>0</v>
      </c>
      <c r="H51" s="67">
        <f t="shared" si="12"/>
        <v>0.09999999999999432</v>
      </c>
      <c r="I51" s="67">
        <f t="shared" si="12"/>
        <v>30</v>
      </c>
      <c r="J51" s="67">
        <f t="shared" si="12"/>
        <v>0</v>
      </c>
      <c r="K51" s="67">
        <f t="shared" si="12"/>
        <v>0</v>
      </c>
      <c r="L51" s="67">
        <f t="shared" si="12"/>
        <v>0</v>
      </c>
      <c r="M51" s="88">
        <f t="shared" si="12"/>
        <v>0</v>
      </c>
      <c r="N51" s="67">
        <f t="shared" si="12"/>
        <v>0</v>
      </c>
      <c r="O51" s="67">
        <f t="shared" si="12"/>
        <v>0</v>
      </c>
      <c r="P51" s="67">
        <f t="shared" si="12"/>
        <v>0</v>
      </c>
      <c r="Q51" s="67">
        <f t="shared" si="12"/>
        <v>0</v>
      </c>
      <c r="R51" s="67">
        <f t="shared" si="12"/>
        <v>0</v>
      </c>
      <c r="S51" s="67">
        <f t="shared" si="12"/>
        <v>0</v>
      </c>
      <c r="T51" s="67">
        <f t="shared" si="12"/>
        <v>0</v>
      </c>
      <c r="U51" s="67">
        <f t="shared" si="12"/>
        <v>0</v>
      </c>
      <c r="V51" s="67">
        <f t="shared" si="12"/>
        <v>0</v>
      </c>
      <c r="W51" s="67">
        <f t="shared" si="12"/>
        <v>0</v>
      </c>
      <c r="X51" s="67">
        <f t="shared" si="12"/>
        <v>0</v>
      </c>
      <c r="Y51" s="67">
        <f t="shared" si="12"/>
        <v>0</v>
      </c>
      <c r="Z51" s="67">
        <f t="shared" si="12"/>
        <v>0</v>
      </c>
      <c r="AA51" s="67">
        <f t="shared" si="12"/>
        <v>0</v>
      </c>
      <c r="AB51" s="67">
        <f t="shared" si="12"/>
        <v>0</v>
      </c>
      <c r="AC51" s="67">
        <f t="shared" si="12"/>
        <v>0</v>
      </c>
      <c r="AD51" s="67">
        <f t="shared" si="12"/>
        <v>0</v>
      </c>
      <c r="AE51" s="67"/>
      <c r="AF51" s="71">
        <f t="shared" si="1"/>
        <v>40.3</v>
      </c>
      <c r="AG51" s="88">
        <f>AG47-AG49-AG48</f>
        <v>1140.6999999999994</v>
      </c>
      <c r="AI51" s="6">
        <f t="shared" si="6"/>
        <v>1140.7</v>
      </c>
    </row>
    <row r="52" spans="1:35" ht="15" customHeight="1">
      <c r="A52" s="4" t="s">
        <v>0</v>
      </c>
      <c r="B52" s="22">
        <v>6888.5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3" ref="AG52:AG59">B52+C52-AF52</f>
        <v>7930.5</v>
      </c>
      <c r="AH52">
        <v>7930.500000000001</v>
      </c>
      <c r="AI52" s="6">
        <f t="shared" si="6"/>
        <v>-2082.9000000000005</v>
      </c>
    </row>
    <row r="53" spans="1:35" ht="15" customHeight="1">
      <c r="A53" s="3" t="s">
        <v>2</v>
      </c>
      <c r="B53" s="22">
        <v>2630.3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3"/>
        <v>3816.7000000000003</v>
      </c>
      <c r="AH53">
        <v>3816.7000000000003</v>
      </c>
      <c r="AI53" s="6">
        <f t="shared" si="6"/>
        <v>-1189</v>
      </c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88">
        <f t="shared" si="13"/>
        <v>1756.7000000000003</v>
      </c>
      <c r="AH54" s="6">
        <v>1756.6999999999998</v>
      </c>
      <c r="AI54" s="6">
        <f t="shared" si="6"/>
        <v>-20.299999999999727</v>
      </c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3"/>
        <v>828.7999999999998</v>
      </c>
      <c r="AH55" s="6"/>
      <c r="AI55" s="6">
        <f t="shared" si="6"/>
        <v>808.4999999999999</v>
      </c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3"/>
        <v>0</v>
      </c>
      <c r="AH56" s="6"/>
      <c r="AI56" s="6">
        <f t="shared" si="6"/>
        <v>0</v>
      </c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3"/>
        <v>474.5</v>
      </c>
      <c r="AI57" s="6">
        <f t="shared" si="6"/>
        <v>474.5</v>
      </c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3"/>
        <v>28.9</v>
      </c>
      <c r="AI58" s="6">
        <f t="shared" si="6"/>
        <v>28.9</v>
      </c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3"/>
        <v>0</v>
      </c>
      <c r="AI59" s="6">
        <f t="shared" si="6"/>
        <v>0</v>
      </c>
    </row>
    <row r="60" spans="1:35" ht="15.75">
      <c r="A60" s="3" t="s">
        <v>23</v>
      </c>
      <c r="B60" s="22">
        <f aca="true" t="shared" si="14" ref="B60:AD60">B54-B55-B57-B59-B56-B58</f>
        <v>946.5000000000001</v>
      </c>
      <c r="C60" s="22">
        <v>540.3000000000002</v>
      </c>
      <c r="D60" s="67">
        <f t="shared" si="14"/>
        <v>0</v>
      </c>
      <c r="E60" s="67">
        <f t="shared" si="14"/>
        <v>181.2</v>
      </c>
      <c r="F60" s="67">
        <f t="shared" si="14"/>
        <v>0</v>
      </c>
      <c r="G60" s="67">
        <f t="shared" si="14"/>
        <v>85.5</v>
      </c>
      <c r="H60" s="67">
        <f t="shared" si="14"/>
        <v>0</v>
      </c>
      <c r="I60" s="67">
        <f t="shared" si="14"/>
        <v>0</v>
      </c>
      <c r="J60" s="67">
        <f t="shared" si="14"/>
        <v>20.9</v>
      </c>
      <c r="K60" s="67">
        <f t="shared" si="14"/>
        <v>0</v>
      </c>
      <c r="L60" s="67">
        <f t="shared" si="14"/>
        <v>60.5</v>
      </c>
      <c r="M60" s="88">
        <f t="shared" si="14"/>
        <v>0</v>
      </c>
      <c r="N60" s="67">
        <f t="shared" si="14"/>
        <v>173.9</v>
      </c>
      <c r="O60" s="67">
        <f t="shared" si="14"/>
        <v>0</v>
      </c>
      <c r="P60" s="67">
        <f t="shared" si="14"/>
        <v>0</v>
      </c>
      <c r="Q60" s="67">
        <f t="shared" si="14"/>
        <v>0</v>
      </c>
      <c r="R60" s="67">
        <f t="shared" si="14"/>
        <v>0</v>
      </c>
      <c r="S60" s="67">
        <f t="shared" si="14"/>
        <v>0</v>
      </c>
      <c r="T60" s="67">
        <f t="shared" si="14"/>
        <v>0</v>
      </c>
      <c r="U60" s="67">
        <f t="shared" si="14"/>
        <v>0</v>
      </c>
      <c r="V60" s="67">
        <f t="shared" si="14"/>
        <v>0</v>
      </c>
      <c r="W60" s="67">
        <f t="shared" si="14"/>
        <v>0</v>
      </c>
      <c r="X60" s="67">
        <f t="shared" si="14"/>
        <v>0</v>
      </c>
      <c r="Y60" s="67">
        <f t="shared" si="14"/>
        <v>0</v>
      </c>
      <c r="Z60" s="67">
        <f t="shared" si="14"/>
        <v>0</v>
      </c>
      <c r="AA60" s="67">
        <f t="shared" si="14"/>
        <v>0</v>
      </c>
      <c r="AB60" s="67">
        <f t="shared" si="14"/>
        <v>0</v>
      </c>
      <c r="AC60" s="67">
        <f t="shared" si="14"/>
        <v>0</v>
      </c>
      <c r="AD60" s="67">
        <f t="shared" si="14"/>
        <v>0</v>
      </c>
      <c r="AE60" s="67"/>
      <c r="AF60" s="67">
        <f>AF54-AF55-AF57-AF59-AF56-AF58</f>
        <v>522</v>
      </c>
      <c r="AG60" s="88">
        <f>AG54-AG55-AG57-AG59-AG56-AG58</f>
        <v>424.50000000000045</v>
      </c>
      <c r="AI60" s="6">
        <f t="shared" si="6"/>
        <v>424.5000000000001</v>
      </c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5" ref="AF61:AF92">SUM(D61:AD61)</f>
        <v>16.9</v>
      </c>
      <c r="AG61" s="88">
        <f aca="true" t="shared" si="16" ref="AG61:AG67">B61+C61-AF61</f>
        <v>63.1</v>
      </c>
      <c r="AI61" s="6">
        <f t="shared" si="6"/>
        <v>63.1</v>
      </c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5"/>
        <v>1268.8</v>
      </c>
      <c r="AG62" s="88">
        <f t="shared" si="16"/>
        <v>4003.8999999999996</v>
      </c>
      <c r="AH62">
        <v>4003.9</v>
      </c>
      <c r="AI62" s="6">
        <f t="shared" si="6"/>
        <v>-77.20000000000027</v>
      </c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5"/>
        <v>865.2</v>
      </c>
      <c r="AG63" s="88">
        <f t="shared" si="16"/>
        <v>1591.8</v>
      </c>
      <c r="AH63" s="50">
        <v>1591.8000000000002</v>
      </c>
      <c r="AI63" s="6">
        <f t="shared" si="6"/>
        <v>-0.10000000000013642</v>
      </c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5"/>
        <v>0</v>
      </c>
      <c r="AG64" s="88">
        <f t="shared" si="16"/>
        <v>0</v>
      </c>
      <c r="AH64" s="6">
        <v>0</v>
      </c>
      <c r="AI64" s="6">
        <f t="shared" si="6"/>
        <v>0</v>
      </c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5"/>
        <v>31.1</v>
      </c>
      <c r="AG65" s="88">
        <f t="shared" si="16"/>
        <v>370.9</v>
      </c>
      <c r="AH65" s="6">
        <v>370.90000000000003</v>
      </c>
      <c r="AI65" s="6">
        <f t="shared" si="6"/>
        <v>-42.80000000000007</v>
      </c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5"/>
        <v>1.5</v>
      </c>
      <c r="AG66" s="88">
        <f t="shared" si="16"/>
        <v>319.2</v>
      </c>
      <c r="AH66">
        <v>319.2</v>
      </c>
      <c r="AI66" s="6">
        <f t="shared" si="6"/>
        <v>0</v>
      </c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5"/>
        <v>0</v>
      </c>
      <c r="AG67" s="88">
        <f t="shared" si="16"/>
        <v>580</v>
      </c>
      <c r="AH67">
        <v>580</v>
      </c>
      <c r="AI67" s="6">
        <f t="shared" si="6"/>
        <v>0</v>
      </c>
    </row>
    <row r="68" spans="1:35" ht="15.75">
      <c r="A68" s="3" t="s">
        <v>23</v>
      </c>
      <c r="B68" s="22">
        <f aca="true" t="shared" si="17" ref="B68:AD68">B62-B63-B66-B67-B65-B64</f>
        <v>1478.7</v>
      </c>
      <c r="C68" s="22">
        <v>411.9999999999999</v>
      </c>
      <c r="D68" s="67">
        <f t="shared" si="17"/>
        <v>0</v>
      </c>
      <c r="E68" s="67">
        <f t="shared" si="17"/>
        <v>0</v>
      </c>
      <c r="F68" s="67">
        <f t="shared" si="17"/>
        <v>0</v>
      </c>
      <c r="G68" s="67">
        <f t="shared" si="17"/>
        <v>0</v>
      </c>
      <c r="H68" s="67">
        <f t="shared" si="17"/>
        <v>5.700000000000001</v>
      </c>
      <c r="I68" s="67">
        <f t="shared" si="17"/>
        <v>0</v>
      </c>
      <c r="J68" s="67">
        <f t="shared" si="17"/>
        <v>0</v>
      </c>
      <c r="K68" s="67">
        <f t="shared" si="17"/>
        <v>191.29999999999995</v>
      </c>
      <c r="L68" s="67">
        <f t="shared" si="17"/>
        <v>174.00000000000003</v>
      </c>
      <c r="M68" s="88">
        <f t="shared" si="17"/>
        <v>0</v>
      </c>
      <c r="N68" s="67">
        <f t="shared" si="17"/>
        <v>0</v>
      </c>
      <c r="O68" s="67">
        <f t="shared" si="17"/>
        <v>0</v>
      </c>
      <c r="P68" s="67">
        <f t="shared" si="17"/>
        <v>0</v>
      </c>
      <c r="Q68" s="67">
        <f t="shared" si="17"/>
        <v>0</v>
      </c>
      <c r="R68" s="67">
        <f t="shared" si="17"/>
        <v>0</v>
      </c>
      <c r="S68" s="67">
        <f t="shared" si="17"/>
        <v>0</v>
      </c>
      <c r="T68" s="67">
        <f t="shared" si="17"/>
        <v>0</v>
      </c>
      <c r="U68" s="67">
        <f t="shared" si="17"/>
        <v>0</v>
      </c>
      <c r="V68" s="67">
        <f t="shared" si="17"/>
        <v>0</v>
      </c>
      <c r="W68" s="67">
        <f t="shared" si="17"/>
        <v>0</v>
      </c>
      <c r="X68" s="67">
        <f t="shared" si="17"/>
        <v>0</v>
      </c>
      <c r="Y68" s="67">
        <f t="shared" si="17"/>
        <v>0</v>
      </c>
      <c r="Z68" s="67">
        <f t="shared" si="17"/>
        <v>0</v>
      </c>
      <c r="AA68" s="67">
        <f t="shared" si="17"/>
        <v>0</v>
      </c>
      <c r="AB68" s="67">
        <f t="shared" si="17"/>
        <v>0</v>
      </c>
      <c r="AC68" s="67">
        <f t="shared" si="17"/>
        <v>0</v>
      </c>
      <c r="AD68" s="67">
        <f t="shared" si="17"/>
        <v>0</v>
      </c>
      <c r="AE68" s="67"/>
      <c r="AF68" s="71">
        <f t="shared" si="15"/>
        <v>371</v>
      </c>
      <c r="AG68" s="88">
        <f>AG62-AG63-AG66-AG67-AG65-AG64</f>
        <v>1141.9999999999995</v>
      </c>
      <c r="AI68" s="6">
        <f t="shared" si="6"/>
        <v>1107.7</v>
      </c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5"/>
        <v>1486.4</v>
      </c>
      <c r="AG69" s="90">
        <f aca="true" t="shared" si="18" ref="AG69:AG92">B69+C69-AF69</f>
        <v>920.0999999999999</v>
      </c>
      <c r="AI69" s="6">
        <f t="shared" si="6"/>
        <v>918</v>
      </c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5"/>
        <v>0</v>
      </c>
      <c r="AG70" s="90">
        <f t="shared" si="18"/>
        <v>0</v>
      </c>
      <c r="AI70" s="6">
        <f t="shared" si="6"/>
        <v>0</v>
      </c>
    </row>
    <row r="71" spans="1:50" ht="31.5">
      <c r="A71" s="4" t="s">
        <v>46</v>
      </c>
      <c r="B71" s="22">
        <f>29.2+28.2</f>
        <v>57.4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5"/>
        <v>0</v>
      </c>
      <c r="AG71" s="90">
        <f t="shared" si="18"/>
        <v>57.4</v>
      </c>
      <c r="AH71" s="14"/>
      <c r="AI71" s="6">
        <f t="shared" si="6"/>
        <v>57.4</v>
      </c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v>2685.4</v>
      </c>
      <c r="C72" s="22">
        <v>95.7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5"/>
        <v>416.1000000000001</v>
      </c>
      <c r="AG72" s="90">
        <f t="shared" si="18"/>
        <v>2365</v>
      </c>
      <c r="AH72">
        <v>2365</v>
      </c>
      <c r="AI72" s="6">
        <f t="shared" si="6"/>
        <v>-95.69999999999982</v>
      </c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5"/>
        <v>80.5</v>
      </c>
      <c r="AG73" s="90">
        <f t="shared" si="18"/>
        <v>80.6</v>
      </c>
      <c r="AI73" s="6">
        <f t="shared" si="6"/>
        <v>80.5</v>
      </c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5"/>
        <v>175.3</v>
      </c>
      <c r="AG74" s="90">
        <f t="shared" si="18"/>
        <v>271.99999999999994</v>
      </c>
      <c r="AH74">
        <v>272</v>
      </c>
      <c r="AI74" s="6">
        <f t="shared" si="6"/>
        <v>0</v>
      </c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5"/>
        <v>0</v>
      </c>
      <c r="AG75" s="90">
        <f t="shared" si="18"/>
        <v>59.6</v>
      </c>
      <c r="AI75" s="6">
        <f t="shared" si="6"/>
        <v>59.6</v>
      </c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5"/>
        <v>61.4</v>
      </c>
      <c r="AG76" s="90">
        <f t="shared" si="18"/>
        <v>140</v>
      </c>
      <c r="AI76" s="6">
        <f t="shared" si="6"/>
        <v>126.9</v>
      </c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5"/>
        <v>51.9</v>
      </c>
      <c r="AG77" s="90">
        <f t="shared" si="18"/>
        <v>90.20000000000002</v>
      </c>
      <c r="AI77" s="6">
        <f t="shared" si="6"/>
        <v>88.4</v>
      </c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5"/>
        <v>0</v>
      </c>
      <c r="AG78" s="90">
        <f t="shared" si="18"/>
        <v>0</v>
      </c>
      <c r="AI78" s="6">
        <f t="shared" si="6"/>
        <v>0</v>
      </c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5"/>
        <v>0</v>
      </c>
      <c r="AG79" s="90">
        <f t="shared" si="18"/>
        <v>0</v>
      </c>
      <c r="AI79" s="6">
        <f t="shared" si="6"/>
        <v>0</v>
      </c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5"/>
        <v>9.3</v>
      </c>
      <c r="AG80" s="90">
        <f t="shared" si="18"/>
        <v>8.400000000000002</v>
      </c>
      <c r="AI80" s="6">
        <f t="shared" si="6"/>
        <v>-0.9000000000000004</v>
      </c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5"/>
        <v>0</v>
      </c>
      <c r="AG81" s="90">
        <f t="shared" si="18"/>
        <v>0</v>
      </c>
      <c r="AI81" s="6">
        <f t="shared" si="6"/>
        <v>0</v>
      </c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5"/>
        <v>0</v>
      </c>
      <c r="AG82" s="90">
        <f t="shared" si="18"/>
        <v>0</v>
      </c>
      <c r="AI82" s="6">
        <f t="shared" si="6"/>
        <v>0</v>
      </c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5"/>
        <v>0</v>
      </c>
      <c r="AG83" s="88">
        <f t="shared" si="18"/>
        <v>0</v>
      </c>
      <c r="AI83" s="6">
        <f t="shared" si="6"/>
        <v>0</v>
      </c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5"/>
        <v>0</v>
      </c>
      <c r="AG84" s="88">
        <f t="shared" si="18"/>
        <v>0</v>
      </c>
      <c r="AI84" s="6">
        <f t="shared" si="6"/>
        <v>0</v>
      </c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5"/>
        <v>0</v>
      </c>
      <c r="AG85" s="88">
        <f t="shared" si="18"/>
        <v>0</v>
      </c>
      <c r="AI85" s="6">
        <f t="shared" si="6"/>
        <v>0</v>
      </c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5"/>
        <v>0</v>
      </c>
      <c r="AG86" s="88">
        <f t="shared" si="18"/>
        <v>0</v>
      </c>
      <c r="AI86" s="6">
        <f t="shared" si="6"/>
        <v>0</v>
      </c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5"/>
        <v>0</v>
      </c>
      <c r="AG87" s="88">
        <f t="shared" si="18"/>
        <v>0</v>
      </c>
      <c r="AI87" s="6">
        <f t="shared" si="6"/>
        <v>0</v>
      </c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5"/>
        <v>0</v>
      </c>
      <c r="AG88" s="88">
        <f t="shared" si="18"/>
        <v>0</v>
      </c>
      <c r="AH88" s="11"/>
      <c r="AI88" s="6">
        <f t="shared" si="6"/>
        <v>0</v>
      </c>
    </row>
    <row r="89" spans="1:35" ht="15.75">
      <c r="A89" s="4" t="s">
        <v>50</v>
      </c>
      <c r="B89" s="22">
        <v>8854.6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5"/>
        <v>5984.2</v>
      </c>
      <c r="AG89" s="88">
        <f t="shared" si="18"/>
        <v>2993.3</v>
      </c>
      <c r="AH89" s="11">
        <v>2993.3</v>
      </c>
      <c r="AI89" s="6">
        <f>B89-AF89-AH89</f>
        <v>-122.89999999999964</v>
      </c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5"/>
        <v>1886.8</v>
      </c>
      <c r="AG90" s="88">
        <f t="shared" si="18"/>
        <v>3773.5999999999995</v>
      </c>
      <c r="AH90" s="11"/>
      <c r="AI90" s="6">
        <f>B90-AF90-AH90</f>
        <v>3773.5999999999995</v>
      </c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5"/>
        <v>0</v>
      </c>
      <c r="AG91" s="88">
        <f t="shared" si="18"/>
        <v>1666.6999999999998</v>
      </c>
      <c r="AH91" s="11">
        <v>1666.7</v>
      </c>
      <c r="AI91" s="6">
        <f>B91-AF91-AH91</f>
        <v>-833.4000000000001</v>
      </c>
    </row>
    <row r="92" spans="1:34" ht="15.75">
      <c r="A92" s="4" t="s">
        <v>37</v>
      </c>
      <c r="B92" s="22">
        <v>46563.6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5"/>
        <v>9702</v>
      </c>
      <c r="AG92" s="88">
        <f t="shared" si="18"/>
        <v>46563.6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9" ref="B94:Y94">B10+B15+B24+B33+B47+B52+B54+B61+B62+B69+B71+B72+B76+B81+B82+B83+B88+B89+B90+B91+B40+B92+B70</f>
        <v>262020.59999999998</v>
      </c>
      <c r="C94" s="35">
        <f t="shared" si="19"/>
        <v>13399.5</v>
      </c>
      <c r="D94" s="82">
        <f t="shared" si="19"/>
        <v>2676.8</v>
      </c>
      <c r="E94" s="82">
        <f t="shared" si="19"/>
        <v>4237.9</v>
      </c>
      <c r="F94" s="82">
        <f t="shared" si="19"/>
        <v>8216.3</v>
      </c>
      <c r="G94" s="82">
        <f t="shared" si="19"/>
        <v>427.90000000000003</v>
      </c>
      <c r="H94" s="82">
        <f t="shared" si="19"/>
        <v>4034.0999999999995</v>
      </c>
      <c r="I94" s="82">
        <f t="shared" si="19"/>
        <v>4522.3</v>
      </c>
      <c r="J94" s="82">
        <f t="shared" si="19"/>
        <v>1450.8</v>
      </c>
      <c r="K94" s="82">
        <f t="shared" si="19"/>
        <v>3769.4</v>
      </c>
      <c r="L94" s="82">
        <f t="shared" si="19"/>
        <v>33857.2</v>
      </c>
      <c r="M94" s="98">
        <f t="shared" si="19"/>
        <v>13450.800000000001</v>
      </c>
      <c r="N94" s="82">
        <f t="shared" si="19"/>
        <v>7202.2</v>
      </c>
      <c r="O94" s="82">
        <f t="shared" si="19"/>
        <v>0</v>
      </c>
      <c r="P94" s="82">
        <f t="shared" si="19"/>
        <v>0</v>
      </c>
      <c r="Q94" s="82">
        <f t="shared" si="19"/>
        <v>0</v>
      </c>
      <c r="R94" s="82">
        <f t="shared" si="19"/>
        <v>0</v>
      </c>
      <c r="S94" s="82">
        <f t="shared" si="19"/>
        <v>0</v>
      </c>
      <c r="T94" s="82">
        <f t="shared" si="19"/>
        <v>0</v>
      </c>
      <c r="U94" s="82">
        <f t="shared" si="19"/>
        <v>0</v>
      </c>
      <c r="V94" s="82">
        <f t="shared" si="19"/>
        <v>0</v>
      </c>
      <c r="W94" s="82">
        <f t="shared" si="19"/>
        <v>0</v>
      </c>
      <c r="X94" s="82">
        <f t="shared" si="19"/>
        <v>0</v>
      </c>
      <c r="Y94" s="82">
        <f t="shared" si="19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191574.4</v>
      </c>
    </row>
    <row r="95" spans="1:33" ht="15.75">
      <c r="A95" s="3" t="s">
        <v>5</v>
      </c>
      <c r="B95" s="22">
        <f aca="true" t="shared" si="20" ref="B95:AD95">B11+B17+B26+B34+B55+B63+B73+B41+B77+B48</f>
        <v>85942.90000000001</v>
      </c>
      <c r="C95" s="22">
        <f t="shared" si="20"/>
        <v>371.00000000000006</v>
      </c>
      <c r="D95" s="67">
        <f t="shared" si="20"/>
        <v>2676.8</v>
      </c>
      <c r="E95" s="67">
        <f t="shared" si="20"/>
        <v>124.4</v>
      </c>
      <c r="F95" s="67">
        <f t="shared" si="20"/>
        <v>0.3</v>
      </c>
      <c r="G95" s="67">
        <f t="shared" si="20"/>
        <v>122</v>
      </c>
      <c r="H95" s="67">
        <f t="shared" si="20"/>
        <v>1.4</v>
      </c>
      <c r="I95" s="67">
        <f t="shared" si="20"/>
        <v>0</v>
      </c>
      <c r="J95" s="67">
        <f t="shared" si="20"/>
        <v>575.3</v>
      </c>
      <c r="K95" s="67">
        <f t="shared" si="20"/>
        <v>2143.8</v>
      </c>
      <c r="L95" s="67">
        <f t="shared" si="20"/>
        <v>29207</v>
      </c>
      <c r="M95" s="88">
        <f t="shared" si="20"/>
        <v>1947.8</v>
      </c>
      <c r="N95" s="67">
        <f t="shared" si="20"/>
        <v>0</v>
      </c>
      <c r="O95" s="67">
        <f t="shared" si="20"/>
        <v>0</v>
      </c>
      <c r="P95" s="67">
        <f t="shared" si="20"/>
        <v>0</v>
      </c>
      <c r="Q95" s="67">
        <f t="shared" si="20"/>
        <v>0</v>
      </c>
      <c r="R95" s="67">
        <f t="shared" si="20"/>
        <v>0</v>
      </c>
      <c r="S95" s="67">
        <f t="shared" si="20"/>
        <v>0</v>
      </c>
      <c r="T95" s="67">
        <f t="shared" si="20"/>
        <v>0</v>
      </c>
      <c r="U95" s="67">
        <f t="shared" si="20"/>
        <v>0</v>
      </c>
      <c r="V95" s="67">
        <f t="shared" si="20"/>
        <v>0</v>
      </c>
      <c r="W95" s="67">
        <f t="shared" si="20"/>
        <v>0</v>
      </c>
      <c r="X95" s="67">
        <f t="shared" si="20"/>
        <v>0</v>
      </c>
      <c r="Y95" s="67">
        <f t="shared" si="20"/>
        <v>0</v>
      </c>
      <c r="Z95" s="67">
        <f t="shared" si="20"/>
        <v>0</v>
      </c>
      <c r="AA95" s="67">
        <f t="shared" si="20"/>
        <v>0</v>
      </c>
      <c r="AB95" s="67">
        <f t="shared" si="20"/>
        <v>0</v>
      </c>
      <c r="AC95" s="67">
        <f t="shared" si="20"/>
        <v>0</v>
      </c>
      <c r="AD95" s="67">
        <f t="shared" si="20"/>
        <v>0</v>
      </c>
      <c r="AE95" s="67"/>
      <c r="AF95" s="67">
        <f>SUM(D95:AD95)</f>
        <v>36798.8</v>
      </c>
      <c r="AG95" s="71">
        <f>B95+C95-AF95</f>
        <v>49515.100000000006</v>
      </c>
    </row>
    <row r="96" spans="1:33" ht="15.75">
      <c r="A96" s="3" t="s">
        <v>2</v>
      </c>
      <c r="B96" s="22">
        <f aca="true" t="shared" si="21" ref="B96:AD96">B12+B20+B29+B36+B57+B66+B44+B80+B74+B53</f>
        <v>40285.5</v>
      </c>
      <c r="C96" s="22">
        <f t="shared" si="21"/>
        <v>1263.3</v>
      </c>
      <c r="D96" s="67">
        <f t="shared" si="21"/>
        <v>0</v>
      </c>
      <c r="E96" s="67">
        <f t="shared" si="21"/>
        <v>0</v>
      </c>
      <c r="F96" s="67">
        <f t="shared" si="21"/>
        <v>5</v>
      </c>
      <c r="G96" s="67">
        <f t="shared" si="21"/>
        <v>95.6</v>
      </c>
      <c r="H96" s="67">
        <f t="shared" si="21"/>
        <v>1626.8000000000002</v>
      </c>
      <c r="I96" s="67">
        <f t="shared" si="21"/>
        <v>161.1</v>
      </c>
      <c r="J96" s="67">
        <f t="shared" si="21"/>
        <v>447</v>
      </c>
      <c r="K96" s="67">
        <f t="shared" si="21"/>
        <v>9.3</v>
      </c>
      <c r="L96" s="67">
        <f t="shared" si="21"/>
        <v>273.29999999999995</v>
      </c>
      <c r="M96" s="88">
        <f t="shared" si="21"/>
        <v>143.2</v>
      </c>
      <c r="N96" s="67">
        <f t="shared" si="21"/>
        <v>2100.7</v>
      </c>
      <c r="O96" s="67">
        <f t="shared" si="21"/>
        <v>0</v>
      </c>
      <c r="P96" s="67">
        <f t="shared" si="21"/>
        <v>0</v>
      </c>
      <c r="Q96" s="67">
        <f t="shared" si="21"/>
        <v>0</v>
      </c>
      <c r="R96" s="67">
        <f t="shared" si="21"/>
        <v>0</v>
      </c>
      <c r="S96" s="67">
        <f t="shared" si="21"/>
        <v>0</v>
      </c>
      <c r="T96" s="67">
        <f t="shared" si="21"/>
        <v>0</v>
      </c>
      <c r="U96" s="67">
        <f t="shared" si="21"/>
        <v>0</v>
      </c>
      <c r="V96" s="67">
        <f t="shared" si="21"/>
        <v>0</v>
      </c>
      <c r="W96" s="67">
        <f t="shared" si="21"/>
        <v>0</v>
      </c>
      <c r="X96" s="67">
        <f t="shared" si="21"/>
        <v>0</v>
      </c>
      <c r="Y96" s="67">
        <f t="shared" si="21"/>
        <v>0</v>
      </c>
      <c r="Z96" s="67">
        <f t="shared" si="21"/>
        <v>0</v>
      </c>
      <c r="AA96" s="67">
        <f t="shared" si="21"/>
        <v>0</v>
      </c>
      <c r="AB96" s="67">
        <f t="shared" si="21"/>
        <v>0</v>
      </c>
      <c r="AC96" s="67">
        <f t="shared" si="21"/>
        <v>0</v>
      </c>
      <c r="AD96" s="67">
        <f t="shared" si="21"/>
        <v>0</v>
      </c>
      <c r="AE96" s="67"/>
      <c r="AF96" s="67">
        <f>SUM(D96:AD96)</f>
        <v>4862</v>
      </c>
      <c r="AG96" s="71">
        <f>B96+C96-AF96</f>
        <v>36686.8</v>
      </c>
    </row>
    <row r="97" spans="1:33" ht="15.75">
      <c r="A97" s="3" t="s">
        <v>3</v>
      </c>
      <c r="B97" s="22">
        <f aca="true" t="shared" si="22" ref="B97:AA97">B18+B27+B42+B64+B78</f>
        <v>16.3</v>
      </c>
      <c r="C97" s="22">
        <f t="shared" si="22"/>
        <v>0</v>
      </c>
      <c r="D97" s="67">
        <f t="shared" si="22"/>
        <v>0</v>
      </c>
      <c r="E97" s="67">
        <f t="shared" si="22"/>
        <v>0</v>
      </c>
      <c r="F97" s="67">
        <f t="shared" si="22"/>
        <v>16.3</v>
      </c>
      <c r="G97" s="67">
        <f t="shared" si="22"/>
        <v>0</v>
      </c>
      <c r="H97" s="67">
        <f t="shared" si="22"/>
        <v>0</v>
      </c>
      <c r="I97" s="67">
        <f t="shared" si="22"/>
        <v>0</v>
      </c>
      <c r="J97" s="67">
        <f t="shared" si="22"/>
        <v>0</v>
      </c>
      <c r="K97" s="67">
        <f t="shared" si="22"/>
        <v>0</v>
      </c>
      <c r="L97" s="67">
        <f t="shared" si="22"/>
        <v>0</v>
      </c>
      <c r="M97" s="88">
        <f t="shared" si="22"/>
        <v>0</v>
      </c>
      <c r="N97" s="67">
        <f t="shared" si="22"/>
        <v>0</v>
      </c>
      <c r="O97" s="67">
        <f t="shared" si="22"/>
        <v>0</v>
      </c>
      <c r="P97" s="67">
        <f t="shared" si="22"/>
        <v>0</v>
      </c>
      <c r="Q97" s="67">
        <f t="shared" si="22"/>
        <v>0</v>
      </c>
      <c r="R97" s="67">
        <f t="shared" si="22"/>
        <v>0</v>
      </c>
      <c r="S97" s="67">
        <f t="shared" si="22"/>
        <v>0</v>
      </c>
      <c r="T97" s="67">
        <f t="shared" si="22"/>
        <v>0</v>
      </c>
      <c r="U97" s="67">
        <f t="shared" si="22"/>
        <v>0</v>
      </c>
      <c r="V97" s="67">
        <f t="shared" si="22"/>
        <v>0</v>
      </c>
      <c r="W97" s="67">
        <f t="shared" si="22"/>
        <v>0</v>
      </c>
      <c r="X97" s="67">
        <f t="shared" si="22"/>
        <v>0</v>
      </c>
      <c r="Y97" s="67">
        <f t="shared" si="22"/>
        <v>0</v>
      </c>
      <c r="Z97" s="67">
        <f t="shared" si="22"/>
        <v>0</v>
      </c>
      <c r="AA97" s="67">
        <f t="shared" si="22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3" ref="B98:AD98">B19+B28+B65+B35+B43+B56+B79</f>
        <v>8190.9</v>
      </c>
      <c r="C98" s="22">
        <f t="shared" si="23"/>
        <v>42.9</v>
      </c>
      <c r="D98" s="67">
        <f t="shared" si="23"/>
        <v>0</v>
      </c>
      <c r="E98" s="67">
        <f t="shared" si="23"/>
        <v>0</v>
      </c>
      <c r="F98" s="67">
        <f t="shared" si="23"/>
        <v>0</v>
      </c>
      <c r="G98" s="67">
        <f t="shared" si="23"/>
        <v>9.6</v>
      </c>
      <c r="H98" s="67">
        <f t="shared" si="23"/>
        <v>1195.2</v>
      </c>
      <c r="I98" s="67">
        <f t="shared" si="23"/>
        <v>262</v>
      </c>
      <c r="J98" s="67">
        <f t="shared" si="23"/>
        <v>357.1</v>
      </c>
      <c r="K98" s="67">
        <f t="shared" si="23"/>
        <v>64</v>
      </c>
      <c r="L98" s="67">
        <f t="shared" si="23"/>
        <v>65.9</v>
      </c>
      <c r="M98" s="88">
        <f t="shared" si="23"/>
        <v>133.7</v>
      </c>
      <c r="N98" s="67">
        <f t="shared" si="23"/>
        <v>449.5</v>
      </c>
      <c r="O98" s="67">
        <f t="shared" si="23"/>
        <v>0</v>
      </c>
      <c r="P98" s="67">
        <f t="shared" si="23"/>
        <v>0</v>
      </c>
      <c r="Q98" s="67">
        <f t="shared" si="23"/>
        <v>0</v>
      </c>
      <c r="R98" s="67">
        <f t="shared" si="23"/>
        <v>0</v>
      </c>
      <c r="S98" s="67">
        <f t="shared" si="23"/>
        <v>0</v>
      </c>
      <c r="T98" s="67">
        <f t="shared" si="23"/>
        <v>0</v>
      </c>
      <c r="U98" s="67">
        <f t="shared" si="23"/>
        <v>0</v>
      </c>
      <c r="V98" s="67">
        <f t="shared" si="23"/>
        <v>0</v>
      </c>
      <c r="W98" s="67">
        <f t="shared" si="23"/>
        <v>0</v>
      </c>
      <c r="X98" s="67">
        <f t="shared" si="23"/>
        <v>0</v>
      </c>
      <c r="Y98" s="67">
        <f t="shared" si="23"/>
        <v>0</v>
      </c>
      <c r="Z98" s="67">
        <f t="shared" si="23"/>
        <v>0</v>
      </c>
      <c r="AA98" s="67">
        <f t="shared" si="23"/>
        <v>0</v>
      </c>
      <c r="AB98" s="67">
        <f t="shared" si="23"/>
        <v>0</v>
      </c>
      <c r="AC98" s="67">
        <f t="shared" si="23"/>
        <v>0</v>
      </c>
      <c r="AD98" s="67">
        <f t="shared" si="23"/>
        <v>0</v>
      </c>
      <c r="AE98" s="67"/>
      <c r="AF98" s="67">
        <f>SUM(D98:AD98)</f>
        <v>2537</v>
      </c>
      <c r="AG98" s="71">
        <f>B98+C98-AF98</f>
        <v>5696.799999999999</v>
      </c>
    </row>
    <row r="99" spans="1:33" ht="15.75">
      <c r="A99" s="3" t="s">
        <v>16</v>
      </c>
      <c r="B99" s="22">
        <f aca="true" t="shared" si="24" ref="B99:X99">B21+B30+B49+B37+B58+B13+B75+B67</f>
        <v>8287.5</v>
      </c>
      <c r="C99" s="22">
        <f t="shared" si="24"/>
        <v>0</v>
      </c>
      <c r="D99" s="67">
        <f t="shared" si="24"/>
        <v>0</v>
      </c>
      <c r="E99" s="67">
        <f t="shared" si="24"/>
        <v>0</v>
      </c>
      <c r="F99" s="67">
        <f t="shared" si="24"/>
        <v>18</v>
      </c>
      <c r="G99" s="67">
        <f t="shared" si="24"/>
        <v>0</v>
      </c>
      <c r="H99" s="67">
        <f t="shared" si="24"/>
        <v>148.5</v>
      </c>
      <c r="I99" s="67">
        <f t="shared" si="24"/>
        <v>2111.8</v>
      </c>
      <c r="J99" s="67">
        <f t="shared" si="24"/>
        <v>0</v>
      </c>
      <c r="K99" s="67">
        <f t="shared" si="24"/>
        <v>21</v>
      </c>
      <c r="L99" s="67">
        <f t="shared" si="24"/>
        <v>0</v>
      </c>
      <c r="M99" s="88">
        <f t="shared" si="24"/>
        <v>242.9</v>
      </c>
      <c r="N99" s="67">
        <f t="shared" si="24"/>
        <v>0</v>
      </c>
      <c r="O99" s="67">
        <f t="shared" si="24"/>
        <v>0</v>
      </c>
      <c r="P99" s="67">
        <f t="shared" si="24"/>
        <v>0</v>
      </c>
      <c r="Q99" s="67">
        <f t="shared" si="24"/>
        <v>0</v>
      </c>
      <c r="R99" s="67">
        <f t="shared" si="24"/>
        <v>0</v>
      </c>
      <c r="S99" s="67">
        <f t="shared" si="24"/>
        <v>0</v>
      </c>
      <c r="T99" s="67">
        <f t="shared" si="24"/>
        <v>0</v>
      </c>
      <c r="U99" s="67">
        <f t="shared" si="24"/>
        <v>0</v>
      </c>
      <c r="V99" s="67">
        <f t="shared" si="24"/>
        <v>0</v>
      </c>
      <c r="W99" s="67">
        <f t="shared" si="24"/>
        <v>0</v>
      </c>
      <c r="X99" s="67">
        <f t="shared" si="24"/>
        <v>0</v>
      </c>
      <c r="Y99" s="67">
        <f aca="true" t="shared" si="25" ref="Y99:AD99">Y21+Y30+Y49+Y37+Y58+Y13+Y75</f>
        <v>0</v>
      </c>
      <c r="Z99" s="67">
        <f t="shared" si="25"/>
        <v>0</v>
      </c>
      <c r="AA99" s="67">
        <f t="shared" si="25"/>
        <v>0</v>
      </c>
      <c r="AB99" s="67">
        <f t="shared" si="25"/>
        <v>0</v>
      </c>
      <c r="AC99" s="67">
        <f t="shared" si="25"/>
        <v>0</v>
      </c>
      <c r="AD99" s="67">
        <f t="shared" si="25"/>
        <v>0</v>
      </c>
      <c r="AE99" s="67"/>
      <c r="AF99" s="67">
        <f>SUM(D99:AD99)</f>
        <v>2542.2000000000003</v>
      </c>
      <c r="AG99" s="71">
        <f>B99+C99-AF99</f>
        <v>5745.299999999999</v>
      </c>
    </row>
    <row r="100" spans="1:33" ht="12.75">
      <c r="A100" s="1" t="s">
        <v>35</v>
      </c>
      <c r="B100" s="2">
        <f aca="true" t="shared" si="26" ref="B100:AD100">B94-B95-B96-B97-B98-B99</f>
        <v>119297.49999999997</v>
      </c>
      <c r="C100" s="2">
        <f t="shared" si="26"/>
        <v>11722.300000000001</v>
      </c>
      <c r="D100" s="84">
        <f t="shared" si="26"/>
        <v>0</v>
      </c>
      <c r="E100" s="84">
        <f t="shared" si="26"/>
        <v>4113.5</v>
      </c>
      <c r="F100" s="84">
        <f t="shared" si="26"/>
        <v>8176.700000000001</v>
      </c>
      <c r="G100" s="84">
        <f t="shared" si="26"/>
        <v>200.70000000000005</v>
      </c>
      <c r="H100" s="84">
        <f t="shared" si="26"/>
        <v>1062.1999999999991</v>
      </c>
      <c r="I100" s="84">
        <f t="shared" si="26"/>
        <v>1987.3999999999996</v>
      </c>
      <c r="J100" s="84">
        <f t="shared" si="26"/>
        <v>71.39999999999998</v>
      </c>
      <c r="K100" s="84">
        <f t="shared" si="26"/>
        <v>1531.3</v>
      </c>
      <c r="L100" s="84">
        <f t="shared" si="26"/>
        <v>4310.999999999997</v>
      </c>
      <c r="M100" s="99">
        <f t="shared" si="26"/>
        <v>10983.2</v>
      </c>
      <c r="N100" s="84">
        <f t="shared" si="26"/>
        <v>4652</v>
      </c>
      <c r="O100" s="84">
        <f t="shared" si="26"/>
        <v>0</v>
      </c>
      <c r="P100" s="84">
        <f t="shared" si="26"/>
        <v>0</v>
      </c>
      <c r="Q100" s="84">
        <f t="shared" si="26"/>
        <v>0</v>
      </c>
      <c r="R100" s="84">
        <f t="shared" si="26"/>
        <v>0</v>
      </c>
      <c r="S100" s="84">
        <f t="shared" si="26"/>
        <v>0</v>
      </c>
      <c r="T100" s="84">
        <f t="shared" si="26"/>
        <v>0</v>
      </c>
      <c r="U100" s="84">
        <f t="shared" si="26"/>
        <v>0</v>
      </c>
      <c r="V100" s="84">
        <f t="shared" si="26"/>
        <v>0</v>
      </c>
      <c r="W100" s="84">
        <f t="shared" si="26"/>
        <v>0</v>
      </c>
      <c r="X100" s="84">
        <f t="shared" si="26"/>
        <v>0</v>
      </c>
      <c r="Y100" s="84">
        <f t="shared" si="26"/>
        <v>0</v>
      </c>
      <c r="Z100" s="84">
        <f t="shared" si="26"/>
        <v>0</v>
      </c>
      <c r="AA100" s="84">
        <f t="shared" si="26"/>
        <v>0</v>
      </c>
      <c r="AB100" s="84">
        <f t="shared" si="26"/>
        <v>0</v>
      </c>
      <c r="AC100" s="84">
        <f t="shared" si="26"/>
        <v>0</v>
      </c>
      <c r="AD100" s="84">
        <f t="shared" si="26"/>
        <v>0</v>
      </c>
      <c r="AE100" s="84"/>
      <c r="AF100" s="84">
        <f>AF94-AF95-AF96-AF97-AF98-AF99</f>
        <v>37089.40000000001</v>
      </c>
      <c r="AG100" s="84">
        <f>AG94-AG95-AG96-AG97-AG98-AG99</f>
        <v>93930.39999999998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2019-02-15T14:34:43Z</cp:lastPrinted>
  <dcterms:created xsi:type="dcterms:W3CDTF">2002-11-05T08:53:00Z</dcterms:created>
  <dcterms:modified xsi:type="dcterms:W3CDTF">2019-02-15T14:36:19Z</dcterms:modified>
  <cp:category/>
  <cp:version/>
  <cp:contentType/>
  <cp:contentStatus/>
</cp:coreProperties>
</file>